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<sst xmlns="http://schemas.openxmlformats.org/spreadsheetml/2006/main" count="27" uniqueCount="22">
  <si>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</si>
  <si>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</si>
  <si>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</si>
  <si>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</si>
  <si>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</si>
  <si>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</si>
  <si>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</si>
  <si>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</si>
  <si>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</si>
  <si>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</si>
  <si>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</si>
  <si>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</si>
  <si>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</si>
  <si>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</si>
  <si>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</si>
  <si>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</si>
  <si>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</si>
  <si>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</si>
  <si>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</si>
  <si>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</si>
  <si>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</si>
  <si>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 xml:space="preserve">                     ΤΟΝ ΙΟΥΝΙΟ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</si>
</sst>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E22" sqref="E22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0" t="s">
        <v>0</v>
      </c>
      <c r="C4" s="41"/>
      <c r="D4" s="41"/>
      <c r="E4" s="41"/>
      <c r="F4" s="41"/>
      <c r="G4" s="42"/>
      <c r="H4" s="45" t="s">
        <v>14</v>
      </c>
      <c r="I4" s="45"/>
      <c r="J4" s="45"/>
      <c r="K4" s="45"/>
      <c r="L4" s="45"/>
      <c r="M4" s="45"/>
      <c r="N4" s="40" t="s">
        <v>15</v>
      </c>
      <c r="O4" s="41"/>
      <c r="P4" s="41"/>
      <c r="Q4" s="41"/>
      <c r="R4" s="41"/>
      <c r="S4" s="42"/>
      <c r="T4" s="45" t="s">
        <v>1</v>
      </c>
      <c r="U4" s="45"/>
      <c r="V4" s="45"/>
      <c r="W4" s="45"/>
      <c r="X4" s="45"/>
      <c r="Y4" s="45"/>
      <c r="Z4" s="45" t="s">
        <v>2</v>
      </c>
      <c r="AA4" s="45"/>
      <c r="AB4" s="45"/>
      <c r="AC4" s="45"/>
      <c r="AD4" s="45"/>
      <c r="AE4" s="45"/>
      <c r="AF4" s="45" t="s">
        <v>3</v>
      </c>
      <c r="AG4" s="45"/>
      <c r="AH4" s="45"/>
      <c r="AI4" s="45"/>
      <c r="AJ4" s="45"/>
      <c r="AK4" s="48"/>
    </row>
    <row r="5" spans="1:37" ht="15">
      <c r="A5" s="7"/>
      <c r="B5" s="43">
        <v>2021</v>
      </c>
      <c r="C5" s="44"/>
      <c r="D5" s="43">
        <v>2022</v>
      </c>
      <c r="E5" s="44"/>
      <c r="F5" s="43" t="s">
        <v>4</v>
      </c>
      <c r="G5" s="44"/>
      <c r="H5" s="43">
        <v>2021</v>
      </c>
      <c r="I5" s="44"/>
      <c r="J5" s="43">
        <v>2022</v>
      </c>
      <c r="K5" s="44"/>
      <c r="L5" s="46" t="s">
        <v>4</v>
      </c>
      <c r="M5" s="46"/>
      <c r="N5" s="43">
        <v>2021</v>
      </c>
      <c r="O5" s="44"/>
      <c r="P5" s="43">
        <v>2022</v>
      </c>
      <c r="Q5" s="44"/>
      <c r="R5" s="43" t="s">
        <v>4</v>
      </c>
      <c r="S5" s="44"/>
      <c r="T5" s="43">
        <v>2021</v>
      </c>
      <c r="U5" s="44"/>
      <c r="V5" s="43">
        <v>2022</v>
      </c>
      <c r="W5" s="44"/>
      <c r="X5" s="46" t="s">
        <v>4</v>
      </c>
      <c r="Y5" s="46"/>
      <c r="Z5" s="43">
        <v>2021</v>
      </c>
      <c r="AA5" s="44"/>
      <c r="AB5" s="43">
        <v>2022</v>
      </c>
      <c r="AC5" s="44"/>
      <c r="AD5" s="46" t="s">
        <v>4</v>
      </c>
      <c r="AE5" s="46"/>
      <c r="AF5" s="43">
        <v>2021</v>
      </c>
      <c r="AG5" s="44"/>
      <c r="AH5" s="43">
        <v>2022</v>
      </c>
      <c r="AI5" s="44"/>
      <c r="AJ5" s="46" t="s">
        <v>4</v>
      </c>
      <c r="AK5" s="49"/>
    </row>
    <row r="6" spans="1:39" ht="26.25" customHeight="1">
      <c r="A6" s="9" t="s">
        <v>7</v>
      </c>
      <c r="B6" s="20">
        <v>6600</v>
      </c>
      <c r="C6" s="19">
        <f>B6/B16</f>
        <v>0.7831039392501187</v>
      </c>
      <c r="D6" s="20">
        <v>3700</v>
      </c>
      <c r="E6" s="19">
        <f>D6/D16</f>
        <v>0.8001730103806228</v>
      </c>
      <c r="F6" s="21">
        <f aca="true" t="shared" si="0" ref="F6:F14">D6-B6</f>
        <v>-2900</v>
      </c>
      <c r="G6" s="19">
        <f aca="true" t="shared" si="1" ref="G6:G16">F6/B6</f>
        <v>-0.4393939393939394</v>
      </c>
      <c r="H6" s="20">
        <v>1328</v>
      </c>
      <c r="I6" s="19">
        <f>H6/H16</f>
        <v>0.5326915363016446</v>
      </c>
      <c r="J6" s="20">
        <v>436</v>
      </c>
      <c r="K6" s="19">
        <f>J6/J16</f>
        <v>0.755632582322357</v>
      </c>
      <c r="L6" s="21">
        <f aca="true" t="shared" si="2" ref="L6:L15">J6-H6</f>
        <v>-892</v>
      </c>
      <c r="M6" s="19">
        <f aca="true" t="shared" si="3" ref="M6:M16">L6/H6</f>
        <v>-0.6716867469879518</v>
      </c>
      <c r="N6" s="20">
        <v>3487</v>
      </c>
      <c r="O6" s="19">
        <f>N6/N16</f>
        <v>0.7339507472111134</v>
      </c>
      <c r="P6" s="20">
        <v>1577</v>
      </c>
      <c r="Q6" s="19">
        <f>P6/P16</f>
        <v>0.769643728648121</v>
      </c>
      <c r="R6" s="21">
        <f>P6-N6</f>
        <v>-1910</v>
      </c>
      <c r="S6" s="19">
        <f>R6/N6</f>
        <v>-0.547748781187267</v>
      </c>
      <c r="T6" s="20">
        <v>5186</v>
      </c>
      <c r="U6" s="19">
        <f>T6/T16</f>
        <v>0.7226867335562988</v>
      </c>
      <c r="V6" s="20">
        <v>2676</v>
      </c>
      <c r="W6" s="19">
        <f>V6/V16</f>
        <v>0.7156993848622626</v>
      </c>
      <c r="X6" s="21">
        <f>V6-T6</f>
        <v>-2510</v>
      </c>
      <c r="Y6" s="19">
        <f>X6/T6</f>
        <v>-0.48399537215580407</v>
      </c>
      <c r="Z6" s="20">
        <v>1936</v>
      </c>
      <c r="AA6" s="19">
        <f>Z6/Z16</f>
        <v>0.5033801352054083</v>
      </c>
      <c r="AB6" s="20">
        <v>803</v>
      </c>
      <c r="AC6" s="19">
        <f>AB6/AB16</f>
        <v>0.5979151154132539</v>
      </c>
      <c r="AD6" s="21">
        <f>AB6-Z6</f>
        <v>-1133</v>
      </c>
      <c r="AE6" s="19">
        <f>AD6/Z6</f>
        <v>-0.5852272727272727</v>
      </c>
      <c r="AF6" s="21">
        <f aca="true" t="shared" si="4" ref="AF6:AF15">SUM(B6,H6,N6,T6,Z6)</f>
        <v>18537</v>
      </c>
      <c r="AG6" s="19">
        <f>AF6/AF16</f>
        <v>0.6944257136435154</v>
      </c>
      <c r="AH6" s="21">
        <f>SUM(D6,J6,P6,V6,AB6)</f>
        <v>9192</v>
      </c>
      <c r="AI6" s="22">
        <f>AH6/AH16</f>
        <v>0.745377878689588</v>
      </c>
      <c r="AJ6" s="21">
        <f>AH6-AF6</f>
        <v>-9345</v>
      </c>
      <c r="AK6" s="23">
        <f>AJ6/AF6</f>
        <v>-0.5041268813723904</v>
      </c>
      <c r="AL6" s="1"/>
      <c r="AM6" s="1"/>
    </row>
    <row r="7" spans="1:39" ht="26.25" customHeight="1">
      <c r="A7" s="10" t="s">
        <v>18</v>
      </c>
      <c r="B7" s="20">
        <v>979</v>
      </c>
      <c r="C7" s="19">
        <f>B7/B16</f>
        <v>0.11616041765543426</v>
      </c>
      <c r="D7" s="20">
        <v>497</v>
      </c>
      <c r="E7" s="19">
        <f>D7/D16</f>
        <v>0.10748269896193771</v>
      </c>
      <c r="F7" s="21">
        <f t="shared" si="0"/>
        <v>-482</v>
      </c>
      <c r="G7" s="19">
        <f t="shared" si="1"/>
        <v>-0.4923391215526047</v>
      </c>
      <c r="H7" s="20">
        <v>875</v>
      </c>
      <c r="I7" s="19">
        <f>H7/H16</f>
        <v>0.3509827517047734</v>
      </c>
      <c r="J7" s="20">
        <v>104</v>
      </c>
      <c r="K7" s="19">
        <f>J7/J16</f>
        <v>0.18024263431542462</v>
      </c>
      <c r="L7" s="21">
        <f t="shared" si="2"/>
        <v>-771</v>
      </c>
      <c r="M7" s="19">
        <f t="shared" si="3"/>
        <v>-0.8811428571428571</v>
      </c>
      <c r="N7" s="20">
        <v>832</v>
      </c>
      <c r="O7" s="19">
        <f>N7/N16</f>
        <v>0.17512102715217848</v>
      </c>
      <c r="P7" s="20">
        <v>269</v>
      </c>
      <c r="Q7" s="19">
        <f>P7/P16</f>
        <v>0.13128355295265984</v>
      </c>
      <c r="R7" s="21">
        <f aca="true" t="shared" si="5" ref="R7:R15">P7-N7</f>
        <v>-563</v>
      </c>
      <c r="S7" s="19">
        <f aca="true" t="shared" si="6" ref="S7:S16">R7/N7</f>
        <v>-0.6766826923076923</v>
      </c>
      <c r="T7" s="20">
        <v>1164</v>
      </c>
      <c r="U7" s="19">
        <f>T7/T16</f>
        <v>0.16220735785953178</v>
      </c>
      <c r="V7" s="20">
        <v>560</v>
      </c>
      <c r="W7" s="19">
        <f>V7/V16</f>
        <v>0.14977266648836587</v>
      </c>
      <c r="X7" s="21">
        <f aca="true" t="shared" si="7" ref="X7:X16">V7-T7</f>
        <v>-604</v>
      </c>
      <c r="Y7" s="19">
        <f aca="true" t="shared" si="8" ref="Y7:Y16">X7/T7</f>
        <v>-0.5189003436426117</v>
      </c>
      <c r="Z7" s="20">
        <v>867</v>
      </c>
      <c r="AA7" s="19">
        <f>Z7/Z16</f>
        <v>0.22542901716068642</v>
      </c>
      <c r="AB7" s="20">
        <v>164</v>
      </c>
      <c r="AC7" s="19">
        <f>AB7/AB16</f>
        <v>0.12211466865227104</v>
      </c>
      <c r="AD7" s="21">
        <f aca="true" t="shared" si="9" ref="AD7:AD16">AB7-Z7</f>
        <v>-703</v>
      </c>
      <c r="AE7" s="19">
        <f aca="true" t="shared" si="10" ref="AE7:AE16">AD7/Z7</f>
        <v>-0.8108419838523645</v>
      </c>
      <c r="AF7" s="21">
        <f t="shared" si="4"/>
        <v>4717</v>
      </c>
      <c r="AG7" s="19">
        <f>AF7/AF16</f>
        <v>0.17670637596463626</v>
      </c>
      <c r="AH7" s="21">
        <f aca="true" t="shared" si="11" ref="AH7:AH15">SUM(D7,J7,P7,V7,AB7)</f>
        <v>1594</v>
      </c>
      <c r="AI7" s="22">
        <f>AH7/AH16</f>
        <v>0.12925721699643206</v>
      </c>
      <c r="AJ7" s="21">
        <f aca="true" t="shared" si="12" ref="AJ7:AJ16">AH7-AF7</f>
        <v>-3123</v>
      </c>
      <c r="AK7" s="23">
        <f aca="true" t="shared" si="13" ref="AK7:AK16">AJ7/AF7</f>
        <v>-0.6620733517065932</v>
      </c>
      <c r="AL7" s="1"/>
      <c r="AM7" s="1"/>
    </row>
    <row r="8" spans="1:39" ht="42.75" customHeight="1">
      <c r="A8" s="10" t="s">
        <v>17</v>
      </c>
      <c r="B8" s="20">
        <v>12</v>
      </c>
      <c r="C8" s="19">
        <f>B8/B16</f>
        <v>0.0014238253440911248</v>
      </c>
      <c r="D8" s="20">
        <v>13</v>
      </c>
      <c r="E8" s="19"/>
      <c r="F8" s="21">
        <f t="shared" si="0"/>
        <v>1</v>
      </c>
      <c r="G8" s="19">
        <f t="shared" si="1"/>
        <v>0.08333333333333333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2</v>
      </c>
      <c r="O8" s="19">
        <f>N8/N16</f>
        <v>0.0004209640075773521</v>
      </c>
      <c r="P8" s="20">
        <v>3</v>
      </c>
      <c r="Q8" s="19">
        <f>P8/P16</f>
        <v>0.0014641288433382138</v>
      </c>
      <c r="R8" s="21">
        <f t="shared" si="5"/>
        <v>1</v>
      </c>
      <c r="S8" s="19">
        <f t="shared" si="6"/>
        <v>0.5</v>
      </c>
      <c r="T8" s="20">
        <v>8</v>
      </c>
      <c r="U8" s="19">
        <f>T8/T16</f>
        <v>0.0011148272017837235</v>
      </c>
      <c r="V8" s="20">
        <v>16</v>
      </c>
      <c r="W8" s="19">
        <f>V8/V16</f>
        <v>0.004279219042524739</v>
      </c>
      <c r="X8" s="21">
        <f t="shared" si="7"/>
        <v>8</v>
      </c>
      <c r="Y8" s="19">
        <f t="shared" si="8"/>
        <v>1</v>
      </c>
      <c r="Z8" s="20">
        <v>5</v>
      </c>
      <c r="AA8" s="19">
        <f>Z8/Z16</f>
        <v>0.0013000520020800832</v>
      </c>
      <c r="AB8" s="20">
        <v>7</v>
      </c>
      <c r="AC8" s="19">
        <f>AB8/AB16</f>
        <v>0.0052122114668652275</v>
      </c>
      <c r="AD8" s="21">
        <f t="shared" si="9"/>
        <v>2</v>
      </c>
      <c r="AE8" s="19">
        <f t="shared" si="10"/>
        <v>0.4</v>
      </c>
      <c r="AF8" s="36">
        <f>SUM(B8,H8,N8,T8,Z8)</f>
        <v>27</v>
      </c>
      <c r="AG8" s="35">
        <f>AF8/AF11</f>
        <v>0.017810026385224276</v>
      </c>
      <c r="AH8" s="36">
        <f>SUM(D8,J8,P8,V8,AB8)</f>
        <v>39</v>
      </c>
      <c r="AI8" s="37">
        <f>AH8/AH11</f>
        <v>0.10182767624020887</v>
      </c>
      <c r="AJ8" s="36">
        <f>AH8-AF8</f>
        <v>12</v>
      </c>
      <c r="AK8" s="38">
        <f>AJ8/AF8</f>
        <v>0.4444444444444444</v>
      </c>
      <c r="AL8" s="1"/>
      <c r="AM8" s="1"/>
    </row>
    <row r="9" spans="1:39" ht="18" customHeight="1">
      <c r="A9" s="10" t="s">
        <v>6</v>
      </c>
      <c r="B9" s="20">
        <v>203</v>
      </c>
      <c r="C9" s="19">
        <f>B9/B16</f>
        <v>0.02408637873754153</v>
      </c>
      <c r="D9" s="20">
        <v>98</v>
      </c>
      <c r="E9" s="19">
        <f>D9/D16</f>
        <v>0.021193771626297576</v>
      </c>
      <c r="F9" s="21">
        <f t="shared" si="0"/>
        <v>-105</v>
      </c>
      <c r="G9" s="19">
        <f t="shared" si="1"/>
        <v>-0.5172413793103449</v>
      </c>
      <c r="H9" s="20">
        <v>28</v>
      </c>
      <c r="I9" s="19">
        <f>H9/H16</f>
        <v>0.011231448054552748</v>
      </c>
      <c r="J9" s="20">
        <v>4</v>
      </c>
      <c r="K9" s="19">
        <f>J9/J16</f>
        <v>0.006932409012131715</v>
      </c>
      <c r="L9" s="21">
        <f t="shared" si="2"/>
        <v>-24</v>
      </c>
      <c r="M9" s="19">
        <f t="shared" si="3"/>
        <v>-0.8571428571428571</v>
      </c>
      <c r="N9" s="20">
        <v>62</v>
      </c>
      <c r="O9" s="19">
        <f>N9/N16</f>
        <v>0.013049884234897917</v>
      </c>
      <c r="P9" s="20">
        <v>26</v>
      </c>
      <c r="Q9" s="19">
        <f>P9/P16</f>
        <v>0.01268911664226452</v>
      </c>
      <c r="R9" s="21">
        <f t="shared" si="5"/>
        <v>-36</v>
      </c>
      <c r="S9" s="19">
        <f t="shared" si="6"/>
        <v>-0.5806451612903226</v>
      </c>
      <c r="T9" s="20">
        <v>142</v>
      </c>
      <c r="U9" s="19">
        <f>T9/T16</f>
        <v>0.019788182831661092</v>
      </c>
      <c r="V9" s="20">
        <v>81</v>
      </c>
      <c r="W9" s="19">
        <f>V9/V16</f>
        <v>0.02166354640278149</v>
      </c>
      <c r="X9" s="21">
        <f t="shared" si="7"/>
        <v>-61</v>
      </c>
      <c r="Y9" s="19">
        <f t="shared" si="8"/>
        <v>-0.4295774647887324</v>
      </c>
      <c r="Z9" s="20">
        <v>357</v>
      </c>
      <c r="AA9" s="19">
        <f>Z9/Z16</f>
        <v>0.09282371294851795</v>
      </c>
      <c r="AB9" s="20">
        <v>81</v>
      </c>
      <c r="AC9" s="19">
        <f>AB9/AB16</f>
        <v>0.06031273268801191</v>
      </c>
      <c r="AD9" s="21">
        <f t="shared" si="9"/>
        <v>-276</v>
      </c>
      <c r="AE9" s="19">
        <f t="shared" si="10"/>
        <v>-0.773109243697479</v>
      </c>
      <c r="AF9" s="21">
        <f t="shared" si="4"/>
        <v>792</v>
      </c>
      <c r="AG9" s="19">
        <f>AF9/AF16</f>
        <v>0.029669588671611596</v>
      </c>
      <c r="AH9" s="21">
        <f t="shared" si="11"/>
        <v>290</v>
      </c>
      <c r="AI9" s="22">
        <f>AH9/AH16</f>
        <v>0.023516055789815114</v>
      </c>
      <c r="AJ9" s="21">
        <f t="shared" si="12"/>
        <v>-502</v>
      </c>
      <c r="AK9" s="23">
        <f t="shared" si="13"/>
        <v>-0.6338383838383839</v>
      </c>
      <c r="AL9" s="1"/>
      <c r="AM9" s="1"/>
    </row>
    <row r="10" spans="1:39" s="31" customFormat="1" ht="17.25" customHeight="1">
      <c r="A10" s="9" t="s">
        <v>8</v>
      </c>
      <c r="B10" s="30">
        <v>61</v>
      </c>
      <c r="C10" s="19">
        <f>B10/B16</f>
        <v>0.0072377788324632176</v>
      </c>
      <c r="D10" s="30">
        <v>45</v>
      </c>
      <c r="E10" s="19">
        <f>D10/D16</f>
        <v>0.009731833910034602</v>
      </c>
      <c r="F10" s="21">
        <f t="shared" si="0"/>
        <v>-16</v>
      </c>
      <c r="G10" s="19">
        <f t="shared" si="1"/>
        <v>-0.26229508196721313</v>
      </c>
      <c r="H10" s="30">
        <v>27</v>
      </c>
      <c r="I10" s="19">
        <f>H10/H16</f>
        <v>0.010830324909747292</v>
      </c>
      <c r="J10" s="30">
        <v>7</v>
      </c>
      <c r="K10" s="19">
        <f>J10/J16</f>
        <v>0.012131715771230503</v>
      </c>
      <c r="L10" s="21">
        <f t="shared" si="2"/>
        <v>-20</v>
      </c>
      <c r="M10" s="19">
        <f t="shared" si="3"/>
        <v>-0.7407407407407407</v>
      </c>
      <c r="N10" s="30">
        <v>16</v>
      </c>
      <c r="O10" s="19">
        <f>N10/N16</f>
        <v>0.003367712060618817</v>
      </c>
      <c r="P10" s="30">
        <v>4</v>
      </c>
      <c r="Q10" s="19">
        <f>P10/P16</f>
        <v>0.0019521717911176184</v>
      </c>
      <c r="R10" s="21">
        <f t="shared" si="5"/>
        <v>-12</v>
      </c>
      <c r="S10" s="19">
        <f t="shared" si="6"/>
        <v>-0.75</v>
      </c>
      <c r="T10" s="30">
        <v>22</v>
      </c>
      <c r="U10" s="19">
        <f>T10/T16</f>
        <v>0.0030657748049052395</v>
      </c>
      <c r="V10" s="30">
        <v>5</v>
      </c>
      <c r="W10" s="19">
        <f>V10/V16</f>
        <v>0.001337255950788981</v>
      </c>
      <c r="X10" s="21">
        <f t="shared" si="7"/>
        <v>-17</v>
      </c>
      <c r="Y10" s="19">
        <f t="shared" si="8"/>
        <v>-0.7727272727272727</v>
      </c>
      <c r="Z10" s="30">
        <v>9</v>
      </c>
      <c r="AA10" s="19">
        <f>Z10/Z16</f>
        <v>0.00234009360374415</v>
      </c>
      <c r="AB10" s="30">
        <v>0</v>
      </c>
      <c r="AC10" s="19">
        <f>AB10/AB16</f>
        <v>0</v>
      </c>
      <c r="AD10" s="21">
        <f t="shared" si="9"/>
        <v>-9</v>
      </c>
      <c r="AE10" s="19">
        <f t="shared" si="10"/>
        <v>-1</v>
      </c>
      <c r="AF10" s="21">
        <f t="shared" si="4"/>
        <v>135</v>
      </c>
      <c r="AG10" s="19">
        <f>AF10/AF16</f>
        <v>0.0050573162508428865</v>
      </c>
      <c r="AH10" s="21">
        <f t="shared" si="11"/>
        <v>61</v>
      </c>
      <c r="AI10" s="22">
        <f>AH10/AH16</f>
        <v>0.0049464807006162825</v>
      </c>
      <c r="AJ10" s="21">
        <f t="shared" si="12"/>
        <v>-74</v>
      </c>
      <c r="AK10" s="23">
        <f t="shared" si="13"/>
        <v>-0.5481481481481482</v>
      </c>
      <c r="AL10" s="1"/>
      <c r="AM10" s="1"/>
    </row>
    <row r="11" spans="1:39" s="13" customFormat="1" ht="21.75" customHeight="1">
      <c r="A11" s="33" t="s">
        <v>9</v>
      </c>
      <c r="B11" s="34">
        <v>351</v>
      </c>
      <c r="C11" s="35">
        <f>B11/B16</f>
        <v>0.0416468913146654</v>
      </c>
      <c r="D11" s="34">
        <v>111</v>
      </c>
      <c r="E11" s="35">
        <f>D11/D16</f>
        <v>0.024005190311418685</v>
      </c>
      <c r="F11" s="36">
        <f t="shared" si="0"/>
        <v>-240</v>
      </c>
      <c r="G11" s="19">
        <f t="shared" si="1"/>
        <v>-0.6837606837606838</v>
      </c>
      <c r="H11" s="34">
        <v>227</v>
      </c>
      <c r="I11" s="35">
        <f>H11/H16</f>
        <v>0.09105495387083835</v>
      </c>
      <c r="J11" s="34">
        <v>22</v>
      </c>
      <c r="K11" s="35">
        <f>J11/J16</f>
        <v>0.038128249566724434</v>
      </c>
      <c r="L11" s="36">
        <f t="shared" si="2"/>
        <v>-205</v>
      </c>
      <c r="M11" s="35">
        <f t="shared" si="3"/>
        <v>-0.9030837004405287</v>
      </c>
      <c r="N11" s="34">
        <v>269</v>
      </c>
      <c r="O11" s="35">
        <f>N11/N16</f>
        <v>0.05661965901915386</v>
      </c>
      <c r="P11" s="34">
        <v>83</v>
      </c>
      <c r="Q11" s="35">
        <f>P11/P16</f>
        <v>0.04050756466569058</v>
      </c>
      <c r="R11" s="36">
        <f t="shared" si="5"/>
        <v>-186</v>
      </c>
      <c r="S11" s="35">
        <f t="shared" si="6"/>
        <v>-0.6914498141263941</v>
      </c>
      <c r="T11" s="34">
        <v>377</v>
      </c>
      <c r="U11" s="35">
        <f>T11/T16</f>
        <v>0.05253623188405797</v>
      </c>
      <c r="V11" s="34">
        <v>118</v>
      </c>
      <c r="W11" s="35">
        <f>V11/V16</f>
        <v>0.031559240438619955</v>
      </c>
      <c r="X11" s="36">
        <f t="shared" si="7"/>
        <v>-259</v>
      </c>
      <c r="Y11" s="35">
        <f t="shared" si="8"/>
        <v>-0.6870026525198939</v>
      </c>
      <c r="Z11" s="34">
        <v>292</v>
      </c>
      <c r="AA11" s="35">
        <f>Z11/Z16</f>
        <v>0.07592303692147685</v>
      </c>
      <c r="AB11" s="34">
        <v>49</v>
      </c>
      <c r="AC11" s="35">
        <f>AB11/AB16</f>
        <v>0.03648548026805659</v>
      </c>
      <c r="AD11" s="36">
        <f t="shared" si="9"/>
        <v>-243</v>
      </c>
      <c r="AE11" s="35">
        <f t="shared" si="10"/>
        <v>-0.8321917808219178</v>
      </c>
      <c r="AF11" s="36">
        <f t="shared" si="4"/>
        <v>1516</v>
      </c>
      <c r="AG11" s="35">
        <f>AF11/AF16</f>
        <v>0.056791788416872706</v>
      </c>
      <c r="AH11" s="36">
        <f t="shared" si="11"/>
        <v>383</v>
      </c>
      <c r="AI11" s="37">
        <f>AH11/AH16</f>
        <v>0.03105741161206617</v>
      </c>
      <c r="AJ11" s="36">
        <f t="shared" si="12"/>
        <v>-1133</v>
      </c>
      <c r="AK11" s="38">
        <f>AJ11/AF11</f>
        <v>-0.7473614775725593</v>
      </c>
      <c r="AL11" s="12"/>
      <c r="AM11" s="12"/>
    </row>
    <row r="12" spans="1:39" s="13" customFormat="1" ht="51" customHeight="1">
      <c r="A12" s="33" t="s">
        <v>16</v>
      </c>
      <c r="B12" s="34">
        <v>40</v>
      </c>
      <c r="C12" s="35">
        <f>B12/B16</f>
        <v>0.004746084480303749</v>
      </c>
      <c r="D12" s="34">
        <v>62</v>
      </c>
      <c r="E12" s="35">
        <f>D12/D16</f>
        <v>0.013408304498269897</v>
      </c>
      <c r="F12" s="36">
        <f t="shared" si="0"/>
        <v>22</v>
      </c>
      <c r="G12" s="19">
        <f t="shared" si="1"/>
        <v>0.55</v>
      </c>
      <c r="H12" s="34">
        <v>4</v>
      </c>
      <c r="I12" s="35">
        <f>H12/H16</f>
        <v>0.001604492579221821</v>
      </c>
      <c r="J12" s="34">
        <v>0</v>
      </c>
      <c r="K12" s="35">
        <f>J12/J16</f>
        <v>0</v>
      </c>
      <c r="L12" s="36">
        <f t="shared" si="2"/>
        <v>-4</v>
      </c>
      <c r="M12" s="35">
        <f t="shared" si="3"/>
        <v>-1</v>
      </c>
      <c r="N12" s="34">
        <v>9</v>
      </c>
      <c r="O12" s="35">
        <f>N12/N16</f>
        <v>0.0018943380340980846</v>
      </c>
      <c r="P12" s="34">
        <v>24</v>
      </c>
      <c r="Q12" s="35">
        <f>P12/P16</f>
        <v>0.01171303074670571</v>
      </c>
      <c r="R12" s="36">
        <f t="shared" si="5"/>
        <v>15</v>
      </c>
      <c r="S12" s="35">
        <f t="shared" si="6"/>
        <v>1.6666666666666667</v>
      </c>
      <c r="T12" s="34">
        <v>86</v>
      </c>
      <c r="U12" s="35">
        <f>T12/T16</f>
        <v>0.011984392419175028</v>
      </c>
      <c r="V12" s="34">
        <v>154</v>
      </c>
      <c r="W12" s="35">
        <f>V12/V16</f>
        <v>0.041187483284300615</v>
      </c>
      <c r="X12" s="36">
        <f t="shared" si="7"/>
        <v>68</v>
      </c>
      <c r="Y12" s="35">
        <f t="shared" si="8"/>
        <v>0.7906976744186046</v>
      </c>
      <c r="Z12" s="34">
        <v>26</v>
      </c>
      <c r="AA12" s="35">
        <f>Z12/Z16</f>
        <v>0.006760270410816433</v>
      </c>
      <c r="AB12" s="34">
        <v>21</v>
      </c>
      <c r="AC12" s="35">
        <f>AB12/AB16</f>
        <v>0.01563663440059568</v>
      </c>
      <c r="AD12" s="36">
        <f t="shared" si="9"/>
        <v>-5</v>
      </c>
      <c r="AE12" s="35">
        <f t="shared" si="10"/>
        <v>-0.19230769230769232</v>
      </c>
      <c r="AF12" s="36">
        <f t="shared" si="4"/>
        <v>165</v>
      </c>
      <c r="AG12" s="35">
        <f>AF12/AF16</f>
        <v>0.006181164306585749</v>
      </c>
      <c r="AH12" s="36">
        <f t="shared" si="11"/>
        <v>261</v>
      </c>
      <c r="AI12" s="37">
        <f>AH12/AH16</f>
        <v>0.021164450210833605</v>
      </c>
      <c r="AJ12" s="36">
        <f t="shared" si="12"/>
        <v>96</v>
      </c>
      <c r="AK12" s="38">
        <f>AJ12/AF12</f>
        <v>0.5818181818181818</v>
      </c>
      <c r="AL12" s="12"/>
      <c r="AM12" s="12"/>
    </row>
    <row r="13" spans="1:39" ht="58.5" customHeight="1">
      <c r="A13" s="9" t="s">
        <v>10</v>
      </c>
      <c r="B13" s="20">
        <v>119</v>
      </c>
      <c r="C13" s="19">
        <f>B13/B16</f>
        <v>0.014119601328903655</v>
      </c>
      <c r="D13" s="20">
        <v>60</v>
      </c>
      <c r="E13" s="19">
        <f>D13/D16</f>
        <v>0.012975778546712802</v>
      </c>
      <c r="F13" s="21">
        <f t="shared" si="0"/>
        <v>-59</v>
      </c>
      <c r="G13" s="19">
        <f t="shared" si="1"/>
        <v>-0.4957983193277311</v>
      </c>
      <c r="H13" s="20">
        <v>3</v>
      </c>
      <c r="I13" s="19">
        <f>H13/H16</f>
        <v>0.0012033694344163659</v>
      </c>
      <c r="J13" s="20">
        <v>2</v>
      </c>
      <c r="K13" s="19">
        <f>J13/J16</f>
        <v>0.0034662045060658577</v>
      </c>
      <c r="L13" s="21">
        <f t="shared" si="2"/>
        <v>-1</v>
      </c>
      <c r="M13" s="19">
        <f>L13/H13</f>
        <v>-0.3333333333333333</v>
      </c>
      <c r="N13" s="20">
        <v>44</v>
      </c>
      <c r="O13" s="19">
        <f>N13/N16</f>
        <v>0.009261208166701748</v>
      </c>
      <c r="P13" s="20">
        <v>33</v>
      </c>
      <c r="Q13" s="19">
        <f>P13/P16</f>
        <v>0.016105417276720352</v>
      </c>
      <c r="R13" s="21">
        <f t="shared" si="5"/>
        <v>-11</v>
      </c>
      <c r="S13" s="19">
        <f t="shared" si="6"/>
        <v>-0.25</v>
      </c>
      <c r="T13" s="20">
        <v>167</v>
      </c>
      <c r="U13" s="19">
        <f>T13/T16</f>
        <v>0.023272017837235228</v>
      </c>
      <c r="V13" s="20">
        <v>109</v>
      </c>
      <c r="W13" s="19">
        <f>V13/V16</f>
        <v>0.029152179727199787</v>
      </c>
      <c r="X13" s="21">
        <f t="shared" si="7"/>
        <v>-58</v>
      </c>
      <c r="Y13" s="19">
        <f t="shared" si="8"/>
        <v>-0.3473053892215569</v>
      </c>
      <c r="Z13" s="20">
        <v>328</v>
      </c>
      <c r="AA13" s="19">
        <f>Z13/Z16</f>
        <v>0.08528341133645345</v>
      </c>
      <c r="AB13" s="20">
        <v>200</v>
      </c>
      <c r="AC13" s="19">
        <f>AB13/AB16</f>
        <v>0.14892032762472077</v>
      </c>
      <c r="AD13" s="21">
        <f t="shared" si="9"/>
        <v>-128</v>
      </c>
      <c r="AE13" s="19">
        <f t="shared" si="10"/>
        <v>-0.3902439024390244</v>
      </c>
      <c r="AF13" s="21">
        <f t="shared" si="4"/>
        <v>661</v>
      </c>
      <c r="AG13" s="19">
        <f>AF13/AF16</f>
        <v>0.024762118828201094</v>
      </c>
      <c r="AH13" s="21">
        <f t="shared" si="11"/>
        <v>404</v>
      </c>
      <c r="AI13" s="22">
        <f>AH13/AH16</f>
        <v>0.03276029841063899</v>
      </c>
      <c r="AJ13" s="21">
        <f t="shared" si="12"/>
        <v>-257</v>
      </c>
      <c r="AK13" s="23">
        <f t="shared" si="13"/>
        <v>-0.3888048411497731</v>
      </c>
      <c r="AL13" s="1"/>
      <c r="AM13" s="1"/>
    </row>
    <row r="14" spans="1:39" ht="58.5" customHeight="1">
      <c r="A14" s="9" t="s">
        <v>20</v>
      </c>
      <c r="B14" s="20">
        <v>0</v>
      </c>
      <c r="C14" s="19">
        <f>B14/B16</f>
        <v>0</v>
      </c>
      <c r="D14" s="20">
        <v>0</v>
      </c>
      <c r="E14" s="19">
        <f>D14/D16</f>
        <v>0</v>
      </c>
      <c r="F14" s="21">
        <f t="shared" si="0"/>
        <v>0</v>
      </c>
      <c r="G14" s="19" t="e">
        <f t="shared" si="1"/>
        <v>#DIV/0!</v>
      </c>
      <c r="H14" s="20">
        <v>0</v>
      </c>
      <c r="I14" s="19">
        <f>H14/H16</f>
        <v>0</v>
      </c>
      <c r="J14" s="20">
        <v>1</v>
      </c>
      <c r="K14" s="19">
        <f>J14/J16</f>
        <v>0.0017331022530329288</v>
      </c>
      <c r="L14" s="21">
        <f t="shared" si="2"/>
        <v>1</v>
      </c>
      <c r="M14" s="19" t="e">
        <f>L14/H14</f>
        <v>#DIV/0!</v>
      </c>
      <c r="N14" s="20">
        <v>0</v>
      </c>
      <c r="O14" s="19">
        <f>N14/N16</f>
        <v>0</v>
      </c>
      <c r="P14" s="20">
        <v>4</v>
      </c>
      <c r="Q14" s="19">
        <f>P14/P16</f>
        <v>0.0019521717911176184</v>
      </c>
      <c r="R14" s="21">
        <f t="shared" si="5"/>
        <v>4</v>
      </c>
      <c r="S14" s="19" t="e">
        <f t="shared" si="6"/>
        <v>#DIV/0!</v>
      </c>
      <c r="T14" s="20">
        <v>0</v>
      </c>
      <c r="U14" s="19">
        <f>T14/T16</f>
        <v>0</v>
      </c>
      <c r="V14" s="20">
        <v>2</v>
      </c>
      <c r="W14" s="19">
        <f>V14/V16</f>
        <v>0.0005349023803155924</v>
      </c>
      <c r="X14" s="21">
        <v>0</v>
      </c>
      <c r="Y14" s="19" t="e">
        <f t="shared" si="8"/>
        <v>#DIV/0!</v>
      </c>
      <c r="Z14" s="20">
        <v>0</v>
      </c>
      <c r="AA14" s="19">
        <f>Z14/Z16</f>
        <v>0</v>
      </c>
      <c r="AB14" s="20">
        <v>1</v>
      </c>
      <c r="AC14" s="19">
        <f>AB14/AB16</f>
        <v>0.0007446016381236039</v>
      </c>
      <c r="AD14" s="21">
        <f t="shared" si="9"/>
        <v>1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8</v>
      </c>
      <c r="AI14" s="22">
        <f>AH14/AH16</f>
        <v>0.0006487187804086928</v>
      </c>
      <c r="AJ14" s="21">
        <f t="shared" si="12"/>
        <v>8</v>
      </c>
      <c r="AK14" s="23" t="e">
        <f t="shared" si="13"/>
        <v>#DIV/0!</v>
      </c>
      <c r="AL14" s="1"/>
      <c r="AM14" s="1"/>
    </row>
    <row r="15" spans="1:39" ht="46.5" customHeight="1">
      <c r="A15" s="9" t="s">
        <v>11</v>
      </c>
      <c r="B15" s="20">
        <v>63</v>
      </c>
      <c r="C15" s="19">
        <f>B15/B16</f>
        <v>0.007475083056478406</v>
      </c>
      <c r="D15" s="20">
        <v>38</v>
      </c>
      <c r="E15" s="19">
        <f>D15/D16</f>
        <v>0.008217993079584774</v>
      </c>
      <c r="F15" s="21">
        <v>87</v>
      </c>
      <c r="G15" s="19">
        <f t="shared" si="1"/>
        <v>1.380952380952381</v>
      </c>
      <c r="H15" s="20">
        <v>1</v>
      </c>
      <c r="I15" s="19">
        <f>H15/H16</f>
        <v>0.00040112314480545525</v>
      </c>
      <c r="J15" s="20">
        <v>1</v>
      </c>
      <c r="K15" s="19">
        <f>J15/J16</f>
        <v>0.0017331022530329288</v>
      </c>
      <c r="L15" s="21">
        <f t="shared" si="2"/>
        <v>0</v>
      </c>
      <c r="M15" s="19">
        <f t="shared" si="3"/>
        <v>0</v>
      </c>
      <c r="N15" s="20">
        <v>30</v>
      </c>
      <c r="O15" s="19">
        <f>N15/N16</f>
        <v>0.006314460113660282</v>
      </c>
      <c r="P15" s="20">
        <v>26</v>
      </c>
      <c r="Q15" s="19">
        <f>P15/P16</f>
        <v>0.01268911664226452</v>
      </c>
      <c r="R15" s="21">
        <f t="shared" si="5"/>
        <v>-4</v>
      </c>
      <c r="S15" s="19">
        <f t="shared" si="6"/>
        <v>-0.13333333333333333</v>
      </c>
      <c r="T15" s="20">
        <v>24</v>
      </c>
      <c r="U15" s="19">
        <f>T15/T16</f>
        <v>0.0033444816053511705</v>
      </c>
      <c r="V15" s="20">
        <v>18</v>
      </c>
      <c r="W15" s="19">
        <f>V15/V16</f>
        <v>0.0048141214228403315</v>
      </c>
      <c r="X15" s="21">
        <f t="shared" si="7"/>
        <v>-6</v>
      </c>
      <c r="Y15" s="19">
        <f t="shared" si="8"/>
        <v>-0.25</v>
      </c>
      <c r="Z15" s="20">
        <v>26</v>
      </c>
      <c r="AA15" s="19">
        <f>Z15/Z16</f>
        <v>0.006760270410816433</v>
      </c>
      <c r="AB15" s="20">
        <v>17</v>
      </c>
      <c r="AC15" s="19">
        <f>AB15/AB16</f>
        <v>0.012658227848101266</v>
      </c>
      <c r="AD15" s="21">
        <f t="shared" si="9"/>
        <v>-9</v>
      </c>
      <c r="AE15" s="19">
        <f t="shared" si="10"/>
        <v>-0.34615384615384615</v>
      </c>
      <c r="AF15" s="21">
        <f t="shared" si="4"/>
        <v>144</v>
      </c>
      <c r="AG15" s="19">
        <f>AF15/AF16</f>
        <v>0.005394470667565745</v>
      </c>
      <c r="AH15" s="21">
        <f t="shared" si="11"/>
        <v>100</v>
      </c>
      <c r="AI15" s="22">
        <f>AH15/AH16</f>
        <v>0.008108984755108661</v>
      </c>
      <c r="AJ15" s="21">
        <f t="shared" si="12"/>
        <v>-44</v>
      </c>
      <c r="AK15" s="23">
        <f t="shared" si="13"/>
        <v>-0.3055555555555556</v>
      </c>
      <c r="AL15" s="1"/>
      <c r="AM15" s="1"/>
    </row>
    <row r="16" spans="1:39" ht="15.75" thickBot="1">
      <c r="A16" s="11" t="s">
        <v>5</v>
      </c>
      <c r="B16" s="39">
        <f>SUM(B6:B15)</f>
        <v>8428</v>
      </c>
      <c r="C16" s="25">
        <f>B16/B16</f>
        <v>1</v>
      </c>
      <c r="D16" s="24">
        <f>SUM(D6:D15)</f>
        <v>4624</v>
      </c>
      <c r="E16" s="25">
        <f>D16/D16</f>
        <v>1</v>
      </c>
      <c r="F16" s="26">
        <f>SUM(F6:F15)</f>
        <v>-3692</v>
      </c>
      <c r="G16" s="27">
        <f t="shared" si="1"/>
        <v>-0.43806359753203605</v>
      </c>
      <c r="H16" s="29">
        <f>SUM(H6:H9,H10:H15)</f>
        <v>2493</v>
      </c>
      <c r="I16" s="25">
        <f>H16/H16</f>
        <v>1</v>
      </c>
      <c r="J16" s="24">
        <f>SUM(J6:J15)</f>
        <v>577</v>
      </c>
      <c r="K16" s="25">
        <f>J16/J16</f>
        <v>1</v>
      </c>
      <c r="L16" s="26">
        <f>SUM(L6:L15)</f>
        <v>-1916</v>
      </c>
      <c r="M16" s="27">
        <f t="shared" si="3"/>
        <v>-0.7685519454472524</v>
      </c>
      <c r="N16" s="29">
        <f>SUM(N6:N9,N10:N15)</f>
        <v>4751</v>
      </c>
      <c r="O16" s="25">
        <f>N16/N16</f>
        <v>1</v>
      </c>
      <c r="P16" s="24">
        <f>SUM(P6:P15)</f>
        <v>2049</v>
      </c>
      <c r="Q16" s="25">
        <f>P16/P16</f>
        <v>1</v>
      </c>
      <c r="R16" s="26">
        <f>P16-N16</f>
        <v>-2702</v>
      </c>
      <c r="S16" s="27">
        <f t="shared" si="6"/>
        <v>-0.5687223742370028</v>
      </c>
      <c r="T16" s="29">
        <f>SUM(T10:T15,T6:T9)</f>
        <v>7176</v>
      </c>
      <c r="U16" s="25">
        <f>T16/T16</f>
        <v>1</v>
      </c>
      <c r="V16" s="24">
        <f>SUM(V6:V15)</f>
        <v>3739</v>
      </c>
      <c r="W16" s="25">
        <f>V16/V16</f>
        <v>1</v>
      </c>
      <c r="X16" s="26">
        <f t="shared" si="7"/>
        <v>-3437</v>
      </c>
      <c r="Y16" s="27">
        <f t="shared" si="8"/>
        <v>-0.4789576365663322</v>
      </c>
      <c r="Z16" s="29">
        <f>SUM(Z10:Z15,Z6:Z9)</f>
        <v>3846</v>
      </c>
      <c r="AA16" s="25">
        <f>Z16/Z16</f>
        <v>1</v>
      </c>
      <c r="AB16" s="24">
        <f>SUM(AB6:AB15)</f>
        <v>1343</v>
      </c>
      <c r="AC16" s="25">
        <f>AB16/AB16</f>
        <v>1</v>
      </c>
      <c r="AD16" s="26">
        <f t="shared" si="9"/>
        <v>-2503</v>
      </c>
      <c r="AE16" s="27">
        <f t="shared" si="10"/>
        <v>-0.6508060322412896</v>
      </c>
      <c r="AF16" s="26">
        <f>SUM(B16,H16,N16,T16,Z16)</f>
        <v>26694</v>
      </c>
      <c r="AG16" s="25">
        <f>AF16/AF16</f>
        <v>1</v>
      </c>
      <c r="AH16" s="26">
        <f>SUM(AH6:AH15)</f>
        <v>12332</v>
      </c>
      <c r="AI16" s="25">
        <f>AH16/AH16</f>
        <v>1</v>
      </c>
      <c r="AJ16" s="26">
        <f t="shared" si="12"/>
        <v>-14362</v>
      </c>
      <c r="AK16" s="28">
        <f t="shared" si="13"/>
        <v>-0.5380235258859669</v>
      </c>
      <c r="AL16" s="1"/>
      <c r="AM16" s="1"/>
    </row>
    <row r="17" spans="1:37" ht="21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12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7:Q17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2022-07-04T09:57:25Z</cp:lastPrinted>
  <dcterms:created xsi:type="dcterms:W3CDTF">2011-02-02T11:32:10Z</dcterms:created>
  <dcterms:modified xsi:type="dcterms:W3CDTF">2022-07-04T09:57:30Z</dcterms:modified>
  <cp:category/>
  <cp:version/>
  <cp:contentType/>
  <cp:contentStatus/>
</cp:coreProperties>
</file>